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wko-my.sharepoint.com/personal/mtn0903kzs0430_mwko_onmicrosoft_com/Documents/ドキュメント/"/>
    </mc:Choice>
  </mc:AlternateContent>
  <xr:revisionPtr revIDLastSave="0" documentId="8_{0B0564CE-4990-43B1-8480-4BFBA73E7FBB}" xr6:coauthVersionLast="47" xr6:coauthVersionMax="47" xr10:uidLastSave="{00000000-0000-0000-0000-000000000000}"/>
  <bookViews>
    <workbookView xWindow="2652" yWindow="2652" windowWidth="12984" windowHeight="9264" xr2:uid="{E7BA9A44-6F3D-4DDA-9A91-14E0562CBCC1}"/>
  </bookViews>
  <sheets>
    <sheet name="練習1" sheetId="1" r:id="rId1"/>
    <sheet name="練習1答え" sheetId="3" r:id="rId2"/>
    <sheet name="練習2①" sheetId="2" r:id="rId3"/>
    <sheet name="練習2①答え" sheetId="4" r:id="rId4"/>
    <sheet name="練習2②" sheetId="5" r:id="rId5"/>
    <sheet name="練習2②答え" sheetId="6" r:id="rId6"/>
    <sheet name="練習2③" sheetId="7" r:id="rId7"/>
    <sheet name="練習2③答え" sheetId="8" r:id="rId8"/>
    <sheet name="練習2④" sheetId="9" r:id="rId9"/>
    <sheet name="練習2④答え" sheetId="11" r:id="rId10"/>
    <sheet name="練習2⑤" sheetId="12" r:id="rId11"/>
    <sheet name="練習2⑤答え" sheetId="13" r:id="rId12"/>
    <sheet name="練習3①" sheetId="10" r:id="rId13"/>
    <sheet name="練習3①答え" sheetId="14" r:id="rId14"/>
    <sheet name="練習3②" sheetId="15" r:id="rId15"/>
    <sheet name="練習3②答え" sheetId="17" r:id="rId16"/>
    <sheet name="練習4①" sheetId="16" r:id="rId17"/>
    <sheet name="練習4①答え" sheetId="18" r:id="rId18"/>
    <sheet name="練習4②" sheetId="19" r:id="rId19"/>
    <sheet name="練習4②答え" sheetId="20" r:id="rId20"/>
    <sheet name="練習4③" sheetId="21" r:id="rId21"/>
    <sheet name="練習4③答え" sheetId="22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22" l="1"/>
  <c r="K9" i="22"/>
  <c r="J9" i="22"/>
  <c r="L8" i="22"/>
  <c r="K8" i="22"/>
  <c r="J8" i="22"/>
  <c r="L7" i="22"/>
  <c r="K7" i="22"/>
  <c r="J7" i="22"/>
  <c r="L6" i="22"/>
  <c r="K6" i="22"/>
  <c r="J6" i="22"/>
  <c r="L5" i="22"/>
  <c r="K5" i="22"/>
  <c r="J5" i="22"/>
  <c r="L4" i="22"/>
  <c r="K4" i="22"/>
  <c r="J4" i="22"/>
  <c r="L3" i="22"/>
  <c r="K3" i="22"/>
  <c r="L2" i="22"/>
  <c r="K2" i="22"/>
  <c r="J3" i="22"/>
  <c r="J2" i="22"/>
  <c r="J6" i="20"/>
  <c r="I6" i="20"/>
  <c r="H6" i="20"/>
  <c r="G6" i="20"/>
  <c r="J5" i="20"/>
  <c r="I5" i="20"/>
  <c r="H5" i="20"/>
  <c r="G5" i="20"/>
  <c r="J4" i="20"/>
  <c r="I4" i="20"/>
  <c r="H4" i="20"/>
  <c r="G4" i="20"/>
  <c r="J3" i="20"/>
  <c r="I3" i="20"/>
  <c r="H3" i="20"/>
  <c r="G3" i="20"/>
  <c r="H5" i="18"/>
  <c r="H4" i="18"/>
  <c r="H3" i="18"/>
  <c r="H2" i="18"/>
  <c r="G5" i="18"/>
  <c r="G4" i="18"/>
  <c r="G3" i="18"/>
  <c r="G2" i="18"/>
  <c r="B1" i="17"/>
  <c r="B2" i="17" s="1"/>
  <c r="A2" i="14"/>
  <c r="B2" i="13"/>
  <c r="B3" i="13" s="1"/>
  <c r="B3" i="11"/>
  <c r="B4" i="11" s="1"/>
  <c r="B4" i="9"/>
  <c r="B3" i="9"/>
  <c r="C5" i="8"/>
  <c r="C4" i="8"/>
  <c r="C3" i="8"/>
  <c r="C2" i="8"/>
  <c r="B5" i="8"/>
  <c r="C5" i="7"/>
  <c r="C4" i="7"/>
  <c r="C3" i="7"/>
  <c r="C2" i="7"/>
  <c r="B5" i="7"/>
  <c r="E7" i="6"/>
  <c r="D7" i="6"/>
  <c r="E6" i="6"/>
  <c r="D6" i="6"/>
  <c r="E5" i="6"/>
  <c r="D5" i="6"/>
  <c r="E4" i="6"/>
  <c r="D4" i="6"/>
  <c r="E3" i="6"/>
  <c r="D3" i="6"/>
  <c r="E2" i="6"/>
  <c r="D2" i="6"/>
  <c r="B12" i="4"/>
  <c r="B11" i="4"/>
  <c r="B11" i="2"/>
  <c r="D6" i="3"/>
  <c r="C6" i="3"/>
  <c r="D5" i="3"/>
  <c r="C5" i="3"/>
  <c r="D4" i="3"/>
  <c r="D3" i="3"/>
  <c r="D2" i="3"/>
  <c r="C4" i="17" l="1"/>
  <c r="B4" i="17"/>
  <c r="C3" i="17"/>
  <c r="B3" i="17"/>
  <c r="C2" i="17"/>
</calcChain>
</file>

<file path=xl/sharedStrings.xml><?xml version="1.0" encoding="utf-8"?>
<sst xmlns="http://schemas.openxmlformats.org/spreadsheetml/2006/main" count="363" uniqueCount="60">
  <si>
    <t>売上個数</t>
    <rPh sb="0" eb="4">
      <t>ウリアゲコスウ</t>
    </rPh>
    <phoneticPr fontId="2"/>
  </si>
  <si>
    <t>おいしいドッグフード</t>
    <phoneticPr fontId="2"/>
  </si>
  <si>
    <t>馬肉ミンチ缶詰</t>
    <rPh sb="0" eb="2">
      <t>バニク</t>
    </rPh>
    <rPh sb="5" eb="7">
      <t>カンヅメ</t>
    </rPh>
    <phoneticPr fontId="2"/>
  </si>
  <si>
    <t>ささみジャーキー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</si>
  <si>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</si>
  <si>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</si>
  <si>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単価</t>
    <rPh sb="0" eb="2">
      <t>タンカ</t>
    </rPh>
    <phoneticPr fontId="2"/>
  </si>
  <si>
    <t>販売個数</t>
    <rPh sb="0" eb="4">
      <t>ハンバイコスウ</t>
    </rPh>
    <phoneticPr fontId="2"/>
  </si>
  <si>
    <t>売上</t>
    <rPh sb="0" eb="1">
      <t>ウ</t>
    </rPh>
    <rPh sb="1" eb="2">
      <t>ア</t>
    </rPh>
    <phoneticPr fontId="2"/>
  </si>
  <si>
    <t>生徒ID</t>
    <rPh sb="0" eb="2">
      <t>セイト</t>
    </rPh>
    <phoneticPr fontId="2"/>
  </si>
  <si>
    <t>身長</t>
    <rPh sb="0" eb="2">
      <t>シンチョウ</t>
    </rPh>
    <phoneticPr fontId="2"/>
  </si>
  <si>
    <t>平均(四捨五入)</t>
    <rPh sb="0" eb="2">
      <t>ヘイキン</t>
    </rPh>
    <rPh sb="3" eb="7">
      <t>シシャゴニュウ</t>
    </rPh>
    <phoneticPr fontId="2"/>
  </si>
  <si>
    <t>ID</t>
    <phoneticPr fontId="2"/>
  </si>
  <si>
    <t>年齢</t>
    <rPh sb="0" eb="2">
      <t>ネンレイ</t>
    </rPh>
    <phoneticPr fontId="2"/>
  </si>
  <si>
    <t>年収</t>
    <rPh sb="0" eb="2">
      <t>ネンシュウ</t>
    </rPh>
    <phoneticPr fontId="2"/>
  </si>
  <si>
    <t>年収(千円)</t>
    <rPh sb="0" eb="2">
      <t>ネンシュウ</t>
    </rPh>
    <rPh sb="3" eb="5">
      <t>センエン</t>
    </rPh>
    <phoneticPr fontId="2"/>
  </si>
  <si>
    <t>年齢(代)</t>
    <rPh sb="0" eb="2">
      <t>ネンレイ</t>
    </rPh>
    <rPh sb="3" eb="4">
      <t>ダイ</t>
    </rPh>
    <phoneticPr fontId="2"/>
  </si>
  <si>
    <t>好きなスポーツ</t>
    <rPh sb="0" eb="1">
      <t>ス</t>
    </rPh>
    <phoneticPr fontId="2"/>
  </si>
  <si>
    <t>テニス</t>
    <phoneticPr fontId="2"/>
  </si>
  <si>
    <t>サッカー</t>
    <phoneticPr fontId="2"/>
  </si>
  <si>
    <t>野球</t>
    <rPh sb="0" eb="2">
      <t>ヤキュウ</t>
    </rPh>
    <phoneticPr fontId="2"/>
  </si>
  <si>
    <t>計</t>
    <rPh sb="0" eb="1">
      <t>ケイ</t>
    </rPh>
    <phoneticPr fontId="2"/>
  </si>
  <si>
    <t>人数</t>
    <rPh sb="0" eb="2">
      <t>ニンズウ</t>
    </rPh>
    <phoneticPr fontId="2"/>
  </si>
  <si>
    <t>割合</t>
    <rPh sb="0" eb="2">
      <t>ワリアイ</t>
    </rPh>
    <phoneticPr fontId="2"/>
  </si>
  <si>
    <t>ご購入金額</t>
    <rPh sb="1" eb="3">
      <t>コウニュウ</t>
    </rPh>
    <rPh sb="3" eb="5">
      <t>キンガク</t>
    </rPh>
    <phoneticPr fontId="2"/>
  </si>
  <si>
    <t>消費税(10%)</t>
    <rPh sb="0" eb="3">
      <t>ショウヒゼイ</t>
    </rPh>
    <phoneticPr fontId="2"/>
  </si>
  <si>
    <t>消費税込み合計金額</t>
    <rPh sb="0" eb="4">
      <t>ショウヒゼイコ</t>
    </rPh>
    <rPh sb="5" eb="9">
      <t>ゴウケイキンガク</t>
    </rPh>
    <phoneticPr fontId="2"/>
  </si>
  <si>
    <t>単位(円)</t>
    <rPh sb="0" eb="2">
      <t>タンイ</t>
    </rPh>
    <rPh sb="3" eb="4">
      <t>エン</t>
    </rPh>
    <phoneticPr fontId="2"/>
  </si>
  <si>
    <t>2020.12.12</t>
    <phoneticPr fontId="2"/>
  </si>
  <si>
    <t>①今日</t>
    <rPh sb="1" eb="3">
      <t>キョウ</t>
    </rPh>
    <phoneticPr fontId="2"/>
  </si>
  <si>
    <t>②一か月後の日付</t>
    <rPh sb="1" eb="2">
      <t>イッ</t>
    </rPh>
    <rPh sb="3" eb="5">
      <t>ゲツゴ</t>
    </rPh>
    <rPh sb="6" eb="8">
      <t>ヒヅケ</t>
    </rPh>
    <phoneticPr fontId="2"/>
  </si>
  <si>
    <t>③今月末</t>
    <rPh sb="1" eb="4">
      <t>コンゲツマツ</t>
    </rPh>
    <phoneticPr fontId="2"/>
  </si>
  <si>
    <t>④先月末</t>
    <rPh sb="1" eb="4">
      <t>センゲツマツ</t>
    </rPh>
    <phoneticPr fontId="2"/>
  </si>
  <si>
    <t>←別解</t>
    <rPh sb="1" eb="3">
      <t>ベッカイ</t>
    </rPh>
    <phoneticPr fontId="2"/>
  </si>
  <si>
    <t>地域</t>
    <rPh sb="0" eb="2">
      <t>チイキ</t>
    </rPh>
    <phoneticPr fontId="2"/>
  </si>
  <si>
    <t>区分</t>
    <rPh sb="0" eb="2">
      <t>クブン</t>
    </rPh>
    <phoneticPr fontId="2"/>
  </si>
  <si>
    <t>作物</t>
    <rPh sb="0" eb="2">
      <t>サクモツ</t>
    </rPh>
    <phoneticPr fontId="2"/>
  </si>
  <si>
    <t>出荷個数</t>
    <rPh sb="0" eb="4">
      <t>シュッカコスウ</t>
    </rPh>
    <phoneticPr fontId="2"/>
  </si>
  <si>
    <t>作物数</t>
    <rPh sb="0" eb="3">
      <t>サクモツスウ</t>
    </rPh>
    <phoneticPr fontId="2"/>
  </si>
  <si>
    <t>出荷個数計</t>
    <rPh sb="0" eb="2">
      <t>シュッカ</t>
    </rPh>
    <rPh sb="2" eb="4">
      <t>コスウ</t>
    </rPh>
    <rPh sb="4" eb="5">
      <t>ケイ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</si>
  <si>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</si>
  <si>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</si>
  <si>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沖縄</t>
    <rPh sb="0" eb="2">
      <t>オキナワ</t>
    </rPh>
    <phoneticPr fontId="2"/>
  </si>
  <si>
    <t>関東</t>
    <rPh sb="0" eb="2">
      <t>カントウ</t>
    </rPh>
    <phoneticPr fontId="2"/>
  </si>
  <si>
    <t>穀物</t>
    <rPh sb="0" eb="2">
      <t>コクモツ</t>
    </rPh>
    <phoneticPr fontId="2"/>
  </si>
  <si>
    <t>野菜</t>
    <rPh sb="0" eb="2">
      <t>ヤサイ</t>
    </rPh>
    <phoneticPr fontId="2"/>
  </si>
  <si>
    <t>果物</t>
    <rPh sb="0" eb="2">
      <t>クダモノ</t>
    </rPh>
    <phoneticPr fontId="2"/>
  </si>
  <si>
    <t>米</t>
    <rPh sb="0" eb="1">
      <t>コメ</t>
    </rPh>
    <phoneticPr fontId="2"/>
  </si>
  <si>
    <t>メロン</t>
    <phoneticPr fontId="2"/>
  </si>
  <si>
    <t>りんご</t>
    <phoneticPr fontId="2"/>
  </si>
  <si>
    <t>にんにく</t>
    <phoneticPr fontId="2"/>
  </si>
  <si>
    <t>パイナップル</t>
    <phoneticPr fontId="2"/>
  </si>
  <si>
    <t>ほうれん草</t>
    <rPh sb="4" eb="5">
      <t>ソウ</t>
    </rPh>
    <phoneticPr fontId="2"/>
  </si>
  <si>
    <t>白菜</t>
    <rPh sb="0" eb="2">
      <t>ハクサイ</t>
    </rPh>
    <phoneticPr fontId="2"/>
  </si>
  <si>
    <t>イチゴ</t>
    <phoneticPr fontId="2"/>
  </si>
  <si>
    <t>みかん</t>
    <phoneticPr fontId="2"/>
  </si>
  <si>
    <t>4月</t>
    <rPh sb="1" eb="2">
      <t>ガツ</t>
    </rPh>
    <phoneticPr fontId="2"/>
  </si>
  <si>
    <t>5月</t>
  </si>
  <si>
    <t>6月</t>
  </si>
  <si>
    <t>個数計</t>
    <rPh sb="0" eb="2">
      <t>コスウ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</si>
</sst>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00%"/>
    <numFmt numFmtId="178" formatCode="0.0%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76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2" applyNumberFormat="1" applyFont="1" applyBorder="1" applyAlignment="1">
      <alignment horizontal="center" vertical="center"/>
    </xf>
    <xf numFmtId="178" fontId="0" fillId="0" borderId="1" xfId="2" applyNumberFormat="1" applyFont="1" applyBorder="1" applyAlignment="1">
      <alignment horizontal="center" vertical="center"/>
    </xf>
    <xf numFmtId="3" fontId="0" fillId="0" borderId="1" xfId="0" applyNumberFormat="1" applyBorder="1">
      <alignment vertical="center"/>
    </xf>
    <xf numFmtId="14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" xfId="0" applyFill="1" applyBorder="1">
      <alignment vertical="center"/>
    </xf>
    <xf numFmtId="0" fontId="0" fillId="0" borderId="5" xfId="0" applyBorder="1">
      <alignment vertical="center"/>
    </xf>
    <xf numFmtId="0" fontId="0" fillId="0" borderId="5" xfId="0" applyFill="1" applyBorder="1">
      <alignment vertical="center"/>
    </xf>
    <xf numFmtId="0" fontId="0" fillId="0" borderId="4" xfId="0" applyBorder="1">
      <alignment vertical="center"/>
    </xf>
    <xf numFmtId="0" fontId="0" fillId="0" borderId="4" xfId="0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66E04-7C7D-4F41-BC32-4259F5329FB6}">
  <dimension ref="A1:D6"/>
  <sheetViews>
    <sheetView tabSelected="1" workbookViewId="0">
      <selection activeCell="A16" sqref="A16"/>
    </sheetView>
  </sheetViews>
  <sheetFormatPr defaultRowHeight="18" x14ac:dyDescent="0.45"/>
  <cols>
    <col min="1" max="1" width="22" customWidth="1"/>
  </cols>
  <sheetData>
    <row r="1" spans="1:4" x14ac:dyDescent="0.45">
      <c r="A1" s="1" t="s">
        <v>0</v>
      </c>
      <c r="B1" s="1" t="s">
        <v>6</v>
      </c>
      <c r="C1" s="1" t="s">
        <v>7</v>
      </c>
      <c r="D1" s="1" t="s">
        <v>8</v>
      </c>
    </row>
    <row r="2" spans="1:4" x14ac:dyDescent="0.45">
      <c r="A2" s="1" t="s">
        <v>1</v>
      </c>
      <c r="B2" s="1">
        <v>1000</v>
      </c>
      <c r="C2" s="1">
        <v>150</v>
      </c>
      <c r="D2" s="1"/>
    </row>
    <row r="3" spans="1:4" x14ac:dyDescent="0.45">
      <c r="A3" s="1" t="s">
        <v>2</v>
      </c>
      <c r="B3" s="1">
        <v>138</v>
      </c>
      <c r="C3" s="1">
        <v>198</v>
      </c>
      <c r="D3" s="1"/>
    </row>
    <row r="4" spans="1:4" x14ac:dyDescent="0.45">
      <c r="A4" s="1" t="s">
        <v>3</v>
      </c>
      <c r="B4" s="1">
        <v>300</v>
      </c>
      <c r="C4" s="1">
        <v>125</v>
      </c>
      <c r="D4" s="1"/>
    </row>
    <row r="5" spans="1:4" x14ac:dyDescent="0.45">
      <c r="A5" s="1" t="s">
        <v>4</v>
      </c>
      <c r="B5" s="1"/>
      <c r="C5" s="1"/>
      <c r="D5" s="1"/>
    </row>
    <row r="6" spans="1:4" x14ac:dyDescent="0.45">
      <c r="A6" s="1" t="s">
        <v>5</v>
      </c>
      <c r="B6" s="1"/>
      <c r="C6" s="1"/>
      <c r="D6" s="1"/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4E7C7-CF1C-4F5D-8723-E13282D5C196}">
  <dimension ref="A1:B4"/>
  <sheetViews>
    <sheetView workbookViewId="0">
      <selection activeCell="B4" sqref="B4"/>
    </sheetView>
  </sheetViews>
  <sheetFormatPr defaultRowHeight="18" x14ac:dyDescent="0.45"/>
  <cols>
    <col min="1" max="1" width="19.8984375" customWidth="1"/>
    <col min="2" max="2" width="12.09765625" customWidth="1"/>
  </cols>
  <sheetData>
    <row r="1" spans="1:2" x14ac:dyDescent="0.45">
      <c r="B1" t="s">
        <v>27</v>
      </c>
    </row>
    <row r="2" spans="1:2" x14ac:dyDescent="0.45">
      <c r="A2" s="1" t="s">
        <v>24</v>
      </c>
      <c r="B2" s="8">
        <v>15035</v>
      </c>
    </row>
    <row r="3" spans="1:2" x14ac:dyDescent="0.45">
      <c r="A3" s="1" t="s">
        <v>25</v>
      </c>
      <c r="B3" s="2">
        <f>ROUNDDOWN(B2*0.1,0)</f>
        <v>1503</v>
      </c>
    </row>
    <row r="4" spans="1:2" x14ac:dyDescent="0.45">
      <c r="A4" s="1" t="s">
        <v>26</v>
      </c>
      <c r="B4" s="8">
        <f>SUM(B2:B3)</f>
        <v>16538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5CA41-801D-4024-B751-D2BCDA791141}">
  <dimension ref="A1:B4"/>
  <sheetViews>
    <sheetView workbookViewId="0">
      <selection activeCell="B2" sqref="B2"/>
    </sheetView>
  </sheetViews>
  <sheetFormatPr defaultRowHeight="18" x14ac:dyDescent="0.45"/>
  <cols>
    <col min="1" max="1" width="19.8984375" customWidth="1"/>
    <col min="2" max="2" width="12.09765625" customWidth="1"/>
  </cols>
  <sheetData>
    <row r="1" spans="1:2" x14ac:dyDescent="0.45">
      <c r="B1" t="s">
        <v>27</v>
      </c>
    </row>
    <row r="2" spans="1:2" x14ac:dyDescent="0.45">
      <c r="A2" s="1" t="s">
        <v>24</v>
      </c>
      <c r="B2" s="8"/>
    </row>
    <row r="3" spans="1:2" x14ac:dyDescent="0.45">
      <c r="A3" s="1" t="s">
        <v>25</v>
      </c>
      <c r="B3" s="8"/>
    </row>
    <row r="4" spans="1:2" x14ac:dyDescent="0.45">
      <c r="A4" s="1" t="s">
        <v>26</v>
      </c>
      <c r="B4" s="8">
        <v>16538</v>
      </c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D623E-BE1B-421D-9DEA-0418D6C29F04}">
  <dimension ref="A1:B4"/>
  <sheetViews>
    <sheetView workbookViewId="0">
      <selection activeCell="B3" sqref="B3"/>
    </sheetView>
  </sheetViews>
  <sheetFormatPr defaultRowHeight="18" x14ac:dyDescent="0.45"/>
  <cols>
    <col min="1" max="1" width="19.8984375" customWidth="1"/>
    <col min="2" max="2" width="12.09765625" customWidth="1"/>
  </cols>
  <sheetData>
    <row r="1" spans="1:2" x14ac:dyDescent="0.45">
      <c r="B1" t="s">
        <v>27</v>
      </c>
    </row>
    <row r="2" spans="1:2" x14ac:dyDescent="0.45">
      <c r="A2" s="1" t="s">
        <v>24</v>
      </c>
      <c r="B2" s="8">
        <f>ROUNDUP(B4/1.1,0)</f>
        <v>15035</v>
      </c>
    </row>
    <row r="3" spans="1:2" x14ac:dyDescent="0.45">
      <c r="A3" s="1" t="s">
        <v>25</v>
      </c>
      <c r="B3" s="8">
        <f>B4-B2</f>
        <v>1503</v>
      </c>
    </row>
    <row r="4" spans="1:2" x14ac:dyDescent="0.45">
      <c r="A4" s="1" t="s">
        <v>26</v>
      </c>
      <c r="B4" s="8">
        <v>16538</v>
      </c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6CBFA-D299-4E6C-9F7A-253812ABE0FE}">
  <dimension ref="A1"/>
  <sheetViews>
    <sheetView workbookViewId="0">
      <selection activeCell="A2" sqref="A2"/>
    </sheetView>
  </sheetViews>
  <sheetFormatPr defaultRowHeight="18" x14ac:dyDescent="0.45"/>
  <cols>
    <col min="1" max="1" width="16.59765625" customWidth="1"/>
  </cols>
  <sheetData>
    <row r="1" spans="1:1" x14ac:dyDescent="0.45">
      <c r="A1" t="s">
        <v>28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3FA4C-D89D-4DD9-8B59-F57D37D4CFB5}">
  <dimension ref="A1:A2"/>
  <sheetViews>
    <sheetView workbookViewId="0">
      <selection activeCell="A4" sqref="A4"/>
    </sheetView>
  </sheetViews>
  <sheetFormatPr defaultRowHeight="18" x14ac:dyDescent="0.45"/>
  <cols>
    <col min="1" max="1" width="16.59765625" customWidth="1"/>
  </cols>
  <sheetData>
    <row r="1" spans="1:1" x14ac:dyDescent="0.45">
      <c r="A1" t="s">
        <v>28</v>
      </c>
    </row>
    <row r="2" spans="1:1" x14ac:dyDescent="0.45">
      <c r="A2" s="9">
        <f>DATE(LEFT(A1,4),MID(A1,6,2),RIGHT(A1,2))</f>
        <v>44177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81E5-2A7E-4B82-B771-8BFE2B5A17E2}">
  <dimension ref="A1:B4"/>
  <sheetViews>
    <sheetView workbookViewId="0">
      <selection sqref="A1:B4"/>
    </sheetView>
  </sheetViews>
  <sheetFormatPr defaultRowHeight="18" x14ac:dyDescent="0.45"/>
  <cols>
    <col min="1" max="1" width="17.69921875" customWidth="1"/>
    <col min="2" max="2" width="13.69921875" customWidth="1"/>
  </cols>
  <sheetData>
    <row r="1" spans="1:2" x14ac:dyDescent="0.45">
      <c r="A1" s="1" t="s">
        <v>29</v>
      </c>
      <c r="B1" s="1"/>
    </row>
    <row r="2" spans="1:2" x14ac:dyDescent="0.45">
      <c r="A2" s="1" t="s">
        <v>30</v>
      </c>
      <c r="B2" s="1"/>
    </row>
    <row r="3" spans="1:2" x14ac:dyDescent="0.45">
      <c r="A3" s="1" t="s">
        <v>31</v>
      </c>
      <c r="B3" s="1"/>
    </row>
    <row r="4" spans="1:2" x14ac:dyDescent="0.45">
      <c r="A4" s="1" t="s">
        <v>32</v>
      </c>
      <c r="B4" s="1"/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84996-D588-4C32-BACE-8A3BC7A8EB78}">
  <dimension ref="A1:D4"/>
  <sheetViews>
    <sheetView workbookViewId="0">
      <selection activeCell="D10" sqref="D10"/>
    </sheetView>
  </sheetViews>
  <sheetFormatPr defaultRowHeight="18" x14ac:dyDescent="0.45"/>
  <cols>
    <col min="1" max="1" width="17.69921875" customWidth="1"/>
    <col min="2" max="2" width="13.69921875" customWidth="1"/>
    <col min="3" max="3" width="14.19921875" customWidth="1"/>
  </cols>
  <sheetData>
    <row r="1" spans="1:4" x14ac:dyDescent="0.45">
      <c r="A1" s="1" t="s">
        <v>29</v>
      </c>
      <c r="B1" s="10">
        <f ca="1">TODAY()</f>
        <v>44787</v>
      </c>
      <c r="C1" s="1"/>
    </row>
    <row r="2" spans="1:4" x14ac:dyDescent="0.45">
      <c r="A2" s="1" t="s">
        <v>30</v>
      </c>
      <c r="B2" s="10">
        <f ca="1">DATE(YEAR(B1),MONTH(B1)+1,DAY(B1))</f>
        <v>44818</v>
      </c>
      <c r="C2" s="10">
        <f ca="1">EDATE(B1,1)</f>
        <v>44818</v>
      </c>
      <c r="D2" t="s">
        <v>33</v>
      </c>
    </row>
    <row r="3" spans="1:4" x14ac:dyDescent="0.45">
      <c r="A3" s="1" t="s">
        <v>31</v>
      </c>
      <c r="B3" s="10">
        <f ca="1">DATE(YEAR(B1),MONTH(B1)+1,0)</f>
        <v>44804</v>
      </c>
      <c r="C3" s="10">
        <f ca="1">EOMONTH(B1,0)</f>
        <v>44804</v>
      </c>
      <c r="D3" t="s">
        <v>33</v>
      </c>
    </row>
    <row r="4" spans="1:4" x14ac:dyDescent="0.45">
      <c r="A4" s="1" t="s">
        <v>32</v>
      </c>
      <c r="B4" s="10">
        <f ca="1">DATE(YEAR(B1),MONTH(B1),0)</f>
        <v>44773</v>
      </c>
      <c r="C4" s="10">
        <f ca="1">EOMONTH(B1,-1)</f>
        <v>44773</v>
      </c>
      <c r="D4" t="s">
        <v>33</v>
      </c>
    </row>
  </sheetData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8742E-81CF-4ECF-B01E-B02F065CFE54}">
  <dimension ref="A1:H11"/>
  <sheetViews>
    <sheetView workbookViewId="0">
      <selection activeCell="C18" sqref="C18:C19"/>
    </sheetView>
  </sheetViews>
  <sheetFormatPr defaultRowHeight="18" x14ac:dyDescent="0.45"/>
  <cols>
    <col min="3" max="3" width="16" customWidth="1"/>
  </cols>
  <sheetData>
    <row r="1" spans="1:8" x14ac:dyDescent="0.45">
      <c r="A1" s="1" t="s">
        <v>34</v>
      </c>
      <c r="B1" s="1" t="s">
        <v>35</v>
      </c>
      <c r="C1" s="1" t="s">
        <v>36</v>
      </c>
      <c r="D1" s="1" t="s">
        <v>37</v>
      </c>
      <c r="F1" s="1" t="s">
        <v>34</v>
      </c>
      <c r="G1" s="1" t="s">
        <v>38</v>
      </c>
      <c r="H1" s="1" t="s">
        <v>39</v>
      </c>
    </row>
    <row r="2" spans="1:8" x14ac:dyDescent="0.45">
      <c r="A2" s="1" t="s">
        <v>40</v>
      </c>
      <c r="B2" s="1" t="s">
        <v>44</v>
      </c>
      <c r="C2" s="1" t="s">
        <v>47</v>
      </c>
      <c r="D2" s="1">
        <v>60</v>
      </c>
      <c r="F2" s="1" t="s">
        <v>40</v>
      </c>
      <c r="G2" s="1"/>
      <c r="H2" s="1"/>
    </row>
    <row r="3" spans="1:8" x14ac:dyDescent="0.45">
      <c r="A3" s="1" t="s">
        <v>40</v>
      </c>
      <c r="B3" s="1" t="s">
        <v>45</v>
      </c>
      <c r="C3" s="1" t="s">
        <v>48</v>
      </c>
      <c r="D3" s="1">
        <v>35</v>
      </c>
      <c r="F3" s="1" t="s">
        <v>41</v>
      </c>
      <c r="G3" s="1"/>
      <c r="H3" s="1"/>
    </row>
    <row r="4" spans="1:8" x14ac:dyDescent="0.45">
      <c r="A4" s="1" t="s">
        <v>41</v>
      </c>
      <c r="B4" s="1" t="s">
        <v>46</v>
      </c>
      <c r="C4" s="1" t="s">
        <v>49</v>
      </c>
      <c r="D4" s="1">
        <v>200</v>
      </c>
      <c r="F4" s="1" t="s">
        <v>43</v>
      </c>
      <c r="G4" s="1"/>
      <c r="H4" s="1"/>
    </row>
    <row r="5" spans="1:8" x14ac:dyDescent="0.45">
      <c r="A5" s="1" t="s">
        <v>41</v>
      </c>
      <c r="B5" s="1" t="s">
        <v>45</v>
      </c>
      <c r="C5" s="1" t="s">
        <v>50</v>
      </c>
      <c r="D5" s="1">
        <v>50</v>
      </c>
      <c r="F5" s="1" t="s">
        <v>42</v>
      </c>
      <c r="G5" s="1"/>
      <c r="H5" s="1"/>
    </row>
    <row r="6" spans="1:8" x14ac:dyDescent="0.45">
      <c r="A6" s="1" t="s">
        <v>41</v>
      </c>
      <c r="B6" s="1" t="s">
        <v>44</v>
      </c>
      <c r="C6" s="1" t="s">
        <v>47</v>
      </c>
      <c r="D6" s="1">
        <v>70</v>
      </c>
    </row>
    <row r="7" spans="1:8" x14ac:dyDescent="0.45">
      <c r="A7" s="1" t="s">
        <v>42</v>
      </c>
      <c r="B7" s="1" t="s">
        <v>46</v>
      </c>
      <c r="C7" s="1" t="s">
        <v>51</v>
      </c>
      <c r="D7" s="1">
        <v>28</v>
      </c>
    </row>
    <row r="8" spans="1:8" x14ac:dyDescent="0.45">
      <c r="A8" s="1" t="s">
        <v>43</v>
      </c>
      <c r="B8" s="1" t="s">
        <v>45</v>
      </c>
      <c r="C8" s="1" t="s">
        <v>52</v>
      </c>
      <c r="D8" s="1">
        <v>150</v>
      </c>
    </row>
    <row r="9" spans="1:8" x14ac:dyDescent="0.45">
      <c r="A9" s="1" t="s">
        <v>43</v>
      </c>
      <c r="B9" s="1" t="s">
        <v>45</v>
      </c>
      <c r="C9" s="1" t="s">
        <v>53</v>
      </c>
      <c r="D9" s="1">
        <v>120</v>
      </c>
    </row>
    <row r="10" spans="1:8" x14ac:dyDescent="0.45">
      <c r="A10" s="1" t="s">
        <v>43</v>
      </c>
      <c r="B10" s="1" t="s">
        <v>45</v>
      </c>
      <c r="C10" s="1" t="s">
        <v>54</v>
      </c>
      <c r="D10" s="1">
        <v>100</v>
      </c>
    </row>
    <row r="11" spans="1:8" x14ac:dyDescent="0.45">
      <c r="A11" s="1" t="s">
        <v>43</v>
      </c>
      <c r="B11" s="1" t="s">
        <v>46</v>
      </c>
      <c r="C11" s="1" t="s">
        <v>55</v>
      </c>
      <c r="D11" s="1">
        <v>88</v>
      </c>
    </row>
  </sheetData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90E4-B1A9-477C-AEBE-AC71D286EE0F}">
  <dimension ref="A1:H11"/>
  <sheetViews>
    <sheetView workbookViewId="0">
      <selection sqref="A1:D11"/>
    </sheetView>
  </sheetViews>
  <sheetFormatPr defaultRowHeight="18" x14ac:dyDescent="0.45"/>
  <cols>
    <col min="3" max="3" width="16" customWidth="1"/>
    <col min="8" max="8" width="12.5" customWidth="1"/>
  </cols>
  <sheetData>
    <row r="1" spans="1:8" x14ac:dyDescent="0.45">
      <c r="A1" s="1" t="s">
        <v>34</v>
      </c>
      <c r="B1" s="1" t="s">
        <v>35</v>
      </c>
      <c r="C1" s="1" t="s">
        <v>36</v>
      </c>
      <c r="D1" s="1" t="s">
        <v>37</v>
      </c>
      <c r="F1" s="1" t="s">
        <v>34</v>
      </c>
      <c r="G1" s="1" t="s">
        <v>38</v>
      </c>
      <c r="H1" s="1" t="s">
        <v>39</v>
      </c>
    </row>
    <row r="2" spans="1:8" x14ac:dyDescent="0.45">
      <c r="A2" s="1" t="s">
        <v>40</v>
      </c>
      <c r="B2" s="1" t="s">
        <v>44</v>
      </c>
      <c r="C2" s="1" t="s">
        <v>47</v>
      </c>
      <c r="D2" s="1">
        <v>60</v>
      </c>
      <c r="F2" s="1" t="s">
        <v>40</v>
      </c>
      <c r="G2" s="1">
        <f>COUNTIF($A$2:$A$11,F2)</f>
        <v>2</v>
      </c>
      <c r="H2" s="1">
        <f>SUMIF($A$2:$A$11,F2,$D$2:$D$11)</f>
        <v>95</v>
      </c>
    </row>
    <row r="3" spans="1:8" x14ac:dyDescent="0.45">
      <c r="A3" s="1" t="s">
        <v>40</v>
      </c>
      <c r="B3" s="1" t="s">
        <v>45</v>
      </c>
      <c r="C3" s="1" t="s">
        <v>48</v>
      </c>
      <c r="D3" s="1">
        <v>35</v>
      </c>
      <c r="F3" s="1" t="s">
        <v>41</v>
      </c>
      <c r="G3" s="1">
        <f t="shared" ref="G3:G5" si="0">COUNTIF($A$2:$A$11,F3)</f>
        <v>3</v>
      </c>
      <c r="H3" s="1">
        <f t="shared" ref="H3:H5" si="1">SUMIF($A$2:$A$11,F3,$D$2:$D$11)</f>
        <v>320</v>
      </c>
    </row>
    <row r="4" spans="1:8" x14ac:dyDescent="0.45">
      <c r="A4" s="1" t="s">
        <v>41</v>
      </c>
      <c r="B4" s="1" t="s">
        <v>46</v>
      </c>
      <c r="C4" s="1" t="s">
        <v>49</v>
      </c>
      <c r="D4" s="1">
        <v>200</v>
      </c>
      <c r="F4" s="1" t="s">
        <v>43</v>
      </c>
      <c r="G4" s="1">
        <f t="shared" si="0"/>
        <v>4</v>
      </c>
      <c r="H4" s="1">
        <f t="shared" si="1"/>
        <v>458</v>
      </c>
    </row>
    <row r="5" spans="1:8" x14ac:dyDescent="0.45">
      <c r="A5" s="1" t="s">
        <v>41</v>
      </c>
      <c r="B5" s="1" t="s">
        <v>45</v>
      </c>
      <c r="C5" s="1" t="s">
        <v>50</v>
      </c>
      <c r="D5" s="1">
        <v>50</v>
      </c>
      <c r="F5" s="1" t="s">
        <v>42</v>
      </c>
      <c r="G5" s="1">
        <f t="shared" si="0"/>
        <v>1</v>
      </c>
      <c r="H5" s="1">
        <f t="shared" si="1"/>
        <v>28</v>
      </c>
    </row>
    <row r="6" spans="1:8" x14ac:dyDescent="0.45">
      <c r="A6" s="1" t="s">
        <v>41</v>
      </c>
      <c r="B6" s="1" t="s">
        <v>44</v>
      </c>
      <c r="C6" s="1" t="s">
        <v>47</v>
      </c>
      <c r="D6" s="1">
        <v>70</v>
      </c>
    </row>
    <row r="7" spans="1:8" x14ac:dyDescent="0.45">
      <c r="A7" s="1" t="s">
        <v>42</v>
      </c>
      <c r="B7" s="1" t="s">
        <v>46</v>
      </c>
      <c r="C7" s="1" t="s">
        <v>51</v>
      </c>
      <c r="D7" s="1">
        <v>28</v>
      </c>
    </row>
    <row r="8" spans="1:8" x14ac:dyDescent="0.45">
      <c r="A8" s="1" t="s">
        <v>43</v>
      </c>
      <c r="B8" s="1" t="s">
        <v>45</v>
      </c>
      <c r="C8" s="1" t="s">
        <v>52</v>
      </c>
      <c r="D8" s="1">
        <v>150</v>
      </c>
    </row>
    <row r="9" spans="1:8" x14ac:dyDescent="0.45">
      <c r="A9" s="1" t="s">
        <v>43</v>
      </c>
      <c r="B9" s="1" t="s">
        <v>45</v>
      </c>
      <c r="C9" s="1" t="s">
        <v>53</v>
      </c>
      <c r="D9" s="1">
        <v>120</v>
      </c>
    </row>
    <row r="10" spans="1:8" x14ac:dyDescent="0.45">
      <c r="A10" s="1" t="s">
        <v>43</v>
      </c>
      <c r="B10" s="1" t="s">
        <v>45</v>
      </c>
      <c r="C10" s="1" t="s">
        <v>54</v>
      </c>
      <c r="D10" s="1">
        <v>100</v>
      </c>
    </row>
    <row r="11" spans="1:8" x14ac:dyDescent="0.45">
      <c r="A11" s="1" t="s">
        <v>43</v>
      </c>
      <c r="B11" s="1" t="s">
        <v>46</v>
      </c>
      <c r="C11" s="1" t="s">
        <v>55</v>
      </c>
      <c r="D11" s="1">
        <v>88</v>
      </c>
    </row>
  </sheetData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D3C64-9946-4D6D-BED1-98BB82674E6B}">
  <dimension ref="A1:J11"/>
  <sheetViews>
    <sheetView topLeftCell="B1" workbookViewId="0">
      <selection activeCell="G3" sqref="G3"/>
    </sheetView>
  </sheetViews>
  <sheetFormatPr defaultRowHeight="18" x14ac:dyDescent="0.45"/>
  <cols>
    <col min="3" max="3" width="13.796875" customWidth="1"/>
  </cols>
  <sheetData>
    <row r="1" spans="1:10" x14ac:dyDescent="0.45">
      <c r="A1" s="1" t="s">
        <v>34</v>
      </c>
      <c r="B1" s="1" t="s">
        <v>35</v>
      </c>
      <c r="C1" s="1" t="s">
        <v>36</v>
      </c>
      <c r="D1" s="1" t="s">
        <v>37</v>
      </c>
      <c r="F1" s="1"/>
      <c r="G1" s="11" t="s">
        <v>45</v>
      </c>
      <c r="H1" s="12"/>
      <c r="I1" s="11" t="s">
        <v>46</v>
      </c>
      <c r="J1" s="12"/>
    </row>
    <row r="2" spans="1:10" x14ac:dyDescent="0.45">
      <c r="A2" s="1" t="s">
        <v>40</v>
      </c>
      <c r="B2" s="1" t="s">
        <v>44</v>
      </c>
      <c r="C2" s="1" t="s">
        <v>47</v>
      </c>
      <c r="D2" s="1">
        <v>60</v>
      </c>
      <c r="F2" s="1" t="s">
        <v>34</v>
      </c>
      <c r="G2" s="1" t="s">
        <v>38</v>
      </c>
      <c r="H2" s="1" t="s">
        <v>39</v>
      </c>
      <c r="I2" s="1" t="s">
        <v>38</v>
      </c>
      <c r="J2" s="1" t="s">
        <v>39</v>
      </c>
    </row>
    <row r="3" spans="1:10" x14ac:dyDescent="0.45">
      <c r="A3" s="1" t="s">
        <v>40</v>
      </c>
      <c r="B3" s="1" t="s">
        <v>45</v>
      </c>
      <c r="C3" s="1" t="s">
        <v>48</v>
      </c>
      <c r="D3" s="1">
        <v>35</v>
      </c>
      <c r="F3" s="1" t="s">
        <v>40</v>
      </c>
      <c r="G3" s="1"/>
      <c r="H3" s="1"/>
      <c r="I3" s="1"/>
      <c r="J3" s="1"/>
    </row>
    <row r="4" spans="1:10" x14ac:dyDescent="0.45">
      <c r="A4" s="1" t="s">
        <v>41</v>
      </c>
      <c r="B4" s="1" t="s">
        <v>46</v>
      </c>
      <c r="C4" s="1" t="s">
        <v>49</v>
      </c>
      <c r="D4" s="1">
        <v>200</v>
      </c>
      <c r="F4" s="1" t="s">
        <v>41</v>
      </c>
      <c r="G4" s="1"/>
      <c r="H4" s="1"/>
      <c r="I4" s="1"/>
      <c r="J4" s="1"/>
    </row>
    <row r="5" spans="1:10" x14ac:dyDescent="0.45">
      <c r="A5" s="1" t="s">
        <v>41</v>
      </c>
      <c r="B5" s="1" t="s">
        <v>45</v>
      </c>
      <c r="C5" s="1" t="s">
        <v>50</v>
      </c>
      <c r="D5" s="1">
        <v>50</v>
      </c>
      <c r="F5" s="1" t="s">
        <v>43</v>
      </c>
      <c r="G5" s="1"/>
      <c r="H5" s="1"/>
      <c r="I5" s="1"/>
      <c r="J5" s="1"/>
    </row>
    <row r="6" spans="1:10" x14ac:dyDescent="0.45">
      <c r="A6" s="1" t="s">
        <v>41</v>
      </c>
      <c r="B6" s="1" t="s">
        <v>44</v>
      </c>
      <c r="C6" s="1" t="s">
        <v>47</v>
      </c>
      <c r="D6" s="1">
        <v>70</v>
      </c>
      <c r="F6" s="1" t="s">
        <v>42</v>
      </c>
      <c r="G6" s="1"/>
      <c r="H6" s="1"/>
      <c r="I6" s="1"/>
      <c r="J6" s="1"/>
    </row>
    <row r="7" spans="1:10" x14ac:dyDescent="0.45">
      <c r="A7" s="1" t="s">
        <v>42</v>
      </c>
      <c r="B7" s="1" t="s">
        <v>46</v>
      </c>
      <c r="C7" s="1" t="s">
        <v>51</v>
      </c>
      <c r="D7" s="1">
        <v>28</v>
      </c>
    </row>
    <row r="8" spans="1:10" x14ac:dyDescent="0.45">
      <c r="A8" s="1" t="s">
        <v>43</v>
      </c>
      <c r="B8" s="1" t="s">
        <v>45</v>
      </c>
      <c r="C8" s="1" t="s">
        <v>52</v>
      </c>
      <c r="D8" s="1">
        <v>150</v>
      </c>
    </row>
    <row r="9" spans="1:10" x14ac:dyDescent="0.45">
      <c r="A9" s="1" t="s">
        <v>43</v>
      </c>
      <c r="B9" s="1" t="s">
        <v>45</v>
      </c>
      <c r="C9" s="1" t="s">
        <v>53</v>
      </c>
      <c r="D9" s="1">
        <v>120</v>
      </c>
    </row>
    <row r="10" spans="1:10" x14ac:dyDescent="0.45">
      <c r="A10" s="1" t="s">
        <v>43</v>
      </c>
      <c r="B10" s="1" t="s">
        <v>45</v>
      </c>
      <c r="C10" s="1" t="s">
        <v>54</v>
      </c>
      <c r="D10" s="1">
        <v>100</v>
      </c>
    </row>
    <row r="11" spans="1:10" x14ac:dyDescent="0.45">
      <c r="A11" s="1" t="s">
        <v>43</v>
      </c>
      <c r="B11" s="1" t="s">
        <v>46</v>
      </c>
      <c r="C11" s="1" t="s">
        <v>55</v>
      </c>
      <c r="D11" s="1">
        <v>88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51BAD-8E90-4A94-8F59-142FC75F4FB2}">
  <dimension ref="A1:D6"/>
  <sheetViews>
    <sheetView workbookViewId="0">
      <selection activeCell="C9" sqref="C9"/>
    </sheetView>
  </sheetViews>
  <sheetFormatPr defaultRowHeight="18" x14ac:dyDescent="0.45"/>
  <cols>
    <col min="1" max="1" width="22" customWidth="1"/>
  </cols>
  <sheetData>
    <row r="1" spans="1:4" x14ac:dyDescent="0.45">
      <c r="A1" s="1" t="s">
        <v>0</v>
      </c>
      <c r="B1" s="1" t="s">
        <v>6</v>
      </c>
      <c r="C1" s="1" t="s">
        <v>7</v>
      </c>
      <c r="D1" s="1" t="s">
        <v>8</v>
      </c>
    </row>
    <row r="2" spans="1:4" x14ac:dyDescent="0.45">
      <c r="A2" s="1" t="s">
        <v>1</v>
      </c>
      <c r="B2" s="2">
        <v>1000</v>
      </c>
      <c r="C2" s="2">
        <v>150</v>
      </c>
      <c r="D2" s="2">
        <f>B2*C2</f>
        <v>150000</v>
      </c>
    </row>
    <row r="3" spans="1:4" x14ac:dyDescent="0.45">
      <c r="A3" s="1" t="s">
        <v>2</v>
      </c>
      <c r="B3" s="2">
        <v>138</v>
      </c>
      <c r="C3" s="2">
        <v>198</v>
      </c>
      <c r="D3" s="2">
        <f t="shared" ref="D3:D4" si="0">B3*C3</f>
        <v>27324</v>
      </c>
    </row>
    <row r="4" spans="1:4" x14ac:dyDescent="0.45">
      <c r="A4" s="1" t="s">
        <v>3</v>
      </c>
      <c r="B4" s="2">
        <v>300</v>
      </c>
      <c r="C4" s="2">
        <v>125</v>
      </c>
      <c r="D4" s="2">
        <f t="shared" si="0"/>
        <v>37500</v>
      </c>
    </row>
    <row r="5" spans="1:4" x14ac:dyDescent="0.45">
      <c r="A5" s="1" t="s">
        <v>4</v>
      </c>
      <c r="B5" s="2"/>
      <c r="C5" s="2">
        <f>SUM(C2:C4)</f>
        <v>473</v>
      </c>
      <c r="D5" s="2">
        <f>SUM(D2:D4)</f>
        <v>214824</v>
      </c>
    </row>
    <row r="6" spans="1:4" x14ac:dyDescent="0.45">
      <c r="A6" s="1" t="s">
        <v>5</v>
      </c>
      <c r="B6" s="2"/>
      <c r="C6" s="3">
        <f>AVERAGE(C2:C4)</f>
        <v>157.66666666666666</v>
      </c>
      <c r="D6" s="3">
        <f>AVERAGE(D2:D4)</f>
        <v>71608</v>
      </c>
    </row>
  </sheetData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0F0D-2840-455B-ADCF-8EEEE6891527}">
  <dimension ref="A1:J11"/>
  <sheetViews>
    <sheetView topLeftCell="B1" workbookViewId="0">
      <selection activeCell="G9" sqref="G9"/>
    </sheetView>
  </sheetViews>
  <sheetFormatPr defaultRowHeight="18" x14ac:dyDescent="0.45"/>
  <cols>
    <col min="3" max="3" width="13.796875" customWidth="1"/>
  </cols>
  <sheetData>
    <row r="1" spans="1:10" x14ac:dyDescent="0.45">
      <c r="A1" s="1" t="s">
        <v>34</v>
      </c>
      <c r="B1" s="1" t="s">
        <v>35</v>
      </c>
      <c r="C1" s="1" t="s">
        <v>36</v>
      </c>
      <c r="D1" s="1" t="s">
        <v>37</v>
      </c>
      <c r="F1" s="1"/>
      <c r="G1" s="11" t="s">
        <v>45</v>
      </c>
      <c r="H1" s="12"/>
      <c r="I1" s="11" t="s">
        <v>46</v>
      </c>
      <c r="J1" s="12"/>
    </row>
    <row r="2" spans="1:10" x14ac:dyDescent="0.45">
      <c r="A2" s="1" t="s">
        <v>40</v>
      </c>
      <c r="B2" s="1" t="s">
        <v>44</v>
      </c>
      <c r="C2" s="1" t="s">
        <v>47</v>
      </c>
      <c r="D2" s="1">
        <v>60</v>
      </c>
      <c r="F2" s="1" t="s">
        <v>34</v>
      </c>
      <c r="G2" s="1" t="s">
        <v>38</v>
      </c>
      <c r="H2" s="1" t="s">
        <v>39</v>
      </c>
      <c r="I2" s="1" t="s">
        <v>38</v>
      </c>
      <c r="J2" s="1" t="s">
        <v>39</v>
      </c>
    </row>
    <row r="3" spans="1:10" x14ac:dyDescent="0.45">
      <c r="A3" s="1" t="s">
        <v>40</v>
      </c>
      <c r="B3" s="1" t="s">
        <v>45</v>
      </c>
      <c r="C3" s="1" t="s">
        <v>48</v>
      </c>
      <c r="D3" s="1">
        <v>35</v>
      </c>
      <c r="F3" s="1" t="s">
        <v>40</v>
      </c>
      <c r="G3" s="1">
        <f>COUNTIFS($A$2:$A$11,$F3,$B$2:$B$11,G$1)</f>
        <v>1</v>
      </c>
      <c r="H3" s="1">
        <f>SUMIFS($D$2:$D$11,$A$2:$A$11,$F3,$B$2:$B$11,G$1)</f>
        <v>35</v>
      </c>
      <c r="I3" s="1">
        <f t="shared" ref="I3:I6" si="0">COUNTIFS($A$2:$A$11,$F3,$B$2:$B$11,I$1)</f>
        <v>0</v>
      </c>
      <c r="J3" s="1">
        <f t="shared" ref="J3:J6" si="1">SUMIFS($D$2:$D$11,$A$2:$A$11,$F3,$B$2:$B$11,I$1)</f>
        <v>0</v>
      </c>
    </row>
    <row r="4" spans="1:10" x14ac:dyDescent="0.45">
      <c r="A4" s="1" t="s">
        <v>41</v>
      </c>
      <c r="B4" s="1" t="s">
        <v>46</v>
      </c>
      <c r="C4" s="1" t="s">
        <v>49</v>
      </c>
      <c r="D4" s="1">
        <v>200</v>
      </c>
      <c r="F4" s="1" t="s">
        <v>41</v>
      </c>
      <c r="G4" s="1">
        <f t="shared" ref="G4:G6" si="2">COUNTIFS($A$2:$A$11,$F4,$B$2:$B$11,G$1)</f>
        <v>1</v>
      </c>
      <c r="H4" s="1">
        <f t="shared" ref="H4" si="3">SUMIFS($D$2:$D$11,$A$2:$A$11,$F4,$B$2:$B$11,G$1)</f>
        <v>50</v>
      </c>
      <c r="I4" s="1">
        <f t="shared" si="0"/>
        <v>1</v>
      </c>
      <c r="J4" s="1">
        <f t="shared" si="1"/>
        <v>200</v>
      </c>
    </row>
    <row r="5" spans="1:10" x14ac:dyDescent="0.45">
      <c r="A5" s="1" t="s">
        <v>41</v>
      </c>
      <c r="B5" s="1" t="s">
        <v>45</v>
      </c>
      <c r="C5" s="1" t="s">
        <v>50</v>
      </c>
      <c r="D5" s="1">
        <v>50</v>
      </c>
      <c r="F5" s="1" t="s">
        <v>43</v>
      </c>
      <c r="G5" s="1">
        <f t="shared" si="2"/>
        <v>3</v>
      </c>
      <c r="H5" s="1">
        <f t="shared" ref="H5" si="4">SUMIFS($D$2:$D$11,$A$2:$A$11,$F5,$B$2:$B$11,G$1)</f>
        <v>370</v>
      </c>
      <c r="I5" s="1">
        <f t="shared" si="0"/>
        <v>1</v>
      </c>
      <c r="J5" s="1">
        <f t="shared" si="1"/>
        <v>88</v>
      </c>
    </row>
    <row r="6" spans="1:10" x14ac:dyDescent="0.45">
      <c r="A6" s="1" t="s">
        <v>41</v>
      </c>
      <c r="B6" s="1" t="s">
        <v>44</v>
      </c>
      <c r="C6" s="1" t="s">
        <v>47</v>
      </c>
      <c r="D6" s="1">
        <v>70</v>
      </c>
      <c r="F6" s="1" t="s">
        <v>42</v>
      </c>
      <c r="G6" s="1">
        <f t="shared" si="2"/>
        <v>0</v>
      </c>
      <c r="H6" s="1">
        <f t="shared" ref="H6" si="5">SUMIFS($D$2:$D$11,$A$2:$A$11,$F6,$B$2:$B$11,G$1)</f>
        <v>0</v>
      </c>
      <c r="I6" s="1">
        <f t="shared" si="0"/>
        <v>1</v>
      </c>
      <c r="J6" s="1">
        <f t="shared" si="1"/>
        <v>28</v>
      </c>
    </row>
    <row r="7" spans="1:10" x14ac:dyDescent="0.45">
      <c r="A7" s="1" t="s">
        <v>42</v>
      </c>
      <c r="B7" s="1" t="s">
        <v>46</v>
      </c>
      <c r="C7" s="1" t="s">
        <v>51</v>
      </c>
      <c r="D7" s="1">
        <v>28</v>
      </c>
    </row>
    <row r="8" spans="1:10" x14ac:dyDescent="0.45">
      <c r="A8" s="1" t="s">
        <v>43</v>
      </c>
      <c r="B8" s="1" t="s">
        <v>45</v>
      </c>
      <c r="C8" s="1" t="s">
        <v>52</v>
      </c>
      <c r="D8" s="1">
        <v>150</v>
      </c>
    </row>
    <row r="9" spans="1:10" x14ac:dyDescent="0.45">
      <c r="A9" s="1" t="s">
        <v>43</v>
      </c>
      <c r="B9" s="1" t="s">
        <v>45</v>
      </c>
      <c r="C9" s="1" t="s">
        <v>53</v>
      </c>
      <c r="D9" s="1">
        <v>120</v>
      </c>
    </row>
    <row r="10" spans="1:10" x14ac:dyDescent="0.45">
      <c r="A10" s="1" t="s">
        <v>43</v>
      </c>
      <c r="B10" s="1" t="s">
        <v>45</v>
      </c>
      <c r="C10" s="1" t="s">
        <v>54</v>
      </c>
      <c r="D10" s="1">
        <v>100</v>
      </c>
    </row>
    <row r="11" spans="1:10" x14ac:dyDescent="0.45">
      <c r="A11" s="1" t="s">
        <v>43</v>
      </c>
      <c r="B11" s="1" t="s">
        <v>46</v>
      </c>
      <c r="C11" s="1" t="s">
        <v>55</v>
      </c>
      <c r="D11" s="1">
        <v>88</v>
      </c>
    </row>
  </sheetData>
  <phoneticPr fontId="2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ED65F-AC40-458A-BA6D-4602BFDBA27D}">
  <dimension ref="A1:L11"/>
  <sheetViews>
    <sheetView topLeftCell="D1" workbookViewId="0">
      <selection activeCell="I14" sqref="I14"/>
    </sheetView>
  </sheetViews>
  <sheetFormatPr defaultRowHeight="18" x14ac:dyDescent="0.45"/>
  <cols>
    <col min="3" max="3" width="13.796875" customWidth="1"/>
  </cols>
  <sheetData>
    <row r="1" spans="1:12" x14ac:dyDescent="0.45">
      <c r="A1" s="1" t="s">
        <v>34</v>
      </c>
      <c r="B1" s="1" t="s">
        <v>35</v>
      </c>
      <c r="C1" s="1" t="s">
        <v>36</v>
      </c>
      <c r="D1" s="1" t="s">
        <v>56</v>
      </c>
      <c r="E1" s="1" t="s">
        <v>57</v>
      </c>
      <c r="F1" s="1" t="s">
        <v>58</v>
      </c>
      <c r="H1" s="1" t="s">
        <v>34</v>
      </c>
      <c r="I1" s="1"/>
      <c r="J1" s="1" t="s">
        <v>56</v>
      </c>
      <c r="K1" s="1" t="s">
        <v>57</v>
      </c>
      <c r="L1" s="1" t="s">
        <v>58</v>
      </c>
    </row>
    <row r="2" spans="1:12" x14ac:dyDescent="0.45">
      <c r="A2" s="1" t="s">
        <v>40</v>
      </c>
      <c r="B2" s="1" t="s">
        <v>44</v>
      </c>
      <c r="C2" s="1" t="s">
        <v>47</v>
      </c>
      <c r="D2" s="1">
        <v>60</v>
      </c>
      <c r="E2" s="1">
        <v>70</v>
      </c>
      <c r="F2" s="1">
        <v>60</v>
      </c>
      <c r="H2" s="14" t="s">
        <v>40</v>
      </c>
      <c r="I2" s="15" t="s">
        <v>38</v>
      </c>
      <c r="J2" s="14"/>
      <c r="K2" s="14"/>
      <c r="L2" s="14"/>
    </row>
    <row r="3" spans="1:12" x14ac:dyDescent="0.45">
      <c r="A3" s="1" t="s">
        <v>40</v>
      </c>
      <c r="B3" s="1" t="s">
        <v>45</v>
      </c>
      <c r="C3" s="1" t="s">
        <v>48</v>
      </c>
      <c r="D3" s="1">
        <v>35</v>
      </c>
      <c r="E3" s="1">
        <v>35</v>
      </c>
      <c r="F3" s="1">
        <v>47</v>
      </c>
      <c r="H3" s="16" t="s">
        <v>40</v>
      </c>
      <c r="I3" s="17" t="s">
        <v>59</v>
      </c>
      <c r="J3" s="16"/>
      <c r="K3" s="16"/>
      <c r="L3" s="16"/>
    </row>
    <row r="4" spans="1:12" x14ac:dyDescent="0.45">
      <c r="A4" s="1" t="s">
        <v>41</v>
      </c>
      <c r="B4" s="1" t="s">
        <v>46</v>
      </c>
      <c r="C4" s="1" t="s">
        <v>49</v>
      </c>
      <c r="D4" s="1">
        <v>200</v>
      </c>
      <c r="E4" s="1">
        <v>30</v>
      </c>
      <c r="F4" s="1">
        <v>0</v>
      </c>
      <c r="H4" s="14" t="s">
        <v>41</v>
      </c>
      <c r="I4" s="15" t="s">
        <v>38</v>
      </c>
      <c r="J4" s="14"/>
      <c r="K4" s="14"/>
      <c r="L4" s="14"/>
    </row>
    <row r="5" spans="1:12" x14ac:dyDescent="0.45">
      <c r="A5" s="1" t="s">
        <v>41</v>
      </c>
      <c r="B5" s="1" t="s">
        <v>45</v>
      </c>
      <c r="C5" s="1" t="s">
        <v>50</v>
      </c>
      <c r="D5" s="1">
        <v>50</v>
      </c>
      <c r="E5" s="13">
        <v>30</v>
      </c>
      <c r="F5" s="13">
        <v>35</v>
      </c>
      <c r="H5" s="16" t="s">
        <v>41</v>
      </c>
      <c r="I5" s="17" t="s">
        <v>59</v>
      </c>
      <c r="J5" s="16"/>
      <c r="K5" s="16"/>
      <c r="L5" s="16"/>
    </row>
    <row r="6" spans="1:12" x14ac:dyDescent="0.45">
      <c r="A6" s="1" t="s">
        <v>41</v>
      </c>
      <c r="B6" s="1" t="s">
        <v>44</v>
      </c>
      <c r="C6" s="1" t="s">
        <v>47</v>
      </c>
      <c r="D6" s="1">
        <v>70</v>
      </c>
      <c r="E6" s="13">
        <v>65</v>
      </c>
      <c r="F6" s="13">
        <v>89</v>
      </c>
      <c r="H6" s="14" t="s">
        <v>43</v>
      </c>
      <c r="I6" s="15" t="s">
        <v>38</v>
      </c>
      <c r="J6" s="14"/>
      <c r="K6" s="14"/>
      <c r="L6" s="14"/>
    </row>
    <row r="7" spans="1:12" x14ac:dyDescent="0.45">
      <c r="A7" s="1" t="s">
        <v>42</v>
      </c>
      <c r="B7" s="1" t="s">
        <v>46</v>
      </c>
      <c r="C7" s="1" t="s">
        <v>51</v>
      </c>
      <c r="D7" s="1">
        <v>28</v>
      </c>
      <c r="E7" s="13">
        <v>3</v>
      </c>
      <c r="F7" s="13">
        <v>23</v>
      </c>
      <c r="H7" s="16" t="s">
        <v>43</v>
      </c>
      <c r="I7" s="17" t="s">
        <v>59</v>
      </c>
      <c r="J7" s="16"/>
      <c r="K7" s="16"/>
      <c r="L7" s="16"/>
    </row>
    <row r="8" spans="1:12" x14ac:dyDescent="0.45">
      <c r="A8" s="1" t="s">
        <v>43</v>
      </c>
      <c r="B8" s="1" t="s">
        <v>45</v>
      </c>
      <c r="C8" s="1" t="s">
        <v>52</v>
      </c>
      <c r="D8" s="1">
        <v>150</v>
      </c>
      <c r="E8" s="13">
        <v>180</v>
      </c>
      <c r="F8" s="13">
        <v>110</v>
      </c>
      <c r="H8" s="14" t="s">
        <v>42</v>
      </c>
      <c r="I8" s="15" t="s">
        <v>38</v>
      </c>
      <c r="J8" s="14"/>
      <c r="K8" s="14"/>
      <c r="L8" s="14"/>
    </row>
    <row r="9" spans="1:12" x14ac:dyDescent="0.45">
      <c r="A9" s="1" t="s">
        <v>43</v>
      </c>
      <c r="B9" s="1" t="s">
        <v>45</v>
      </c>
      <c r="C9" s="1" t="s">
        <v>53</v>
      </c>
      <c r="D9" s="1">
        <v>120</v>
      </c>
      <c r="E9" s="13">
        <v>130</v>
      </c>
      <c r="F9" s="13">
        <v>144</v>
      </c>
      <c r="H9" s="16" t="s">
        <v>42</v>
      </c>
      <c r="I9" s="17" t="s">
        <v>59</v>
      </c>
      <c r="J9" s="16"/>
      <c r="K9" s="16"/>
      <c r="L9" s="16"/>
    </row>
    <row r="10" spans="1:12" x14ac:dyDescent="0.45">
      <c r="A10" s="1" t="s">
        <v>43</v>
      </c>
      <c r="B10" s="1" t="s">
        <v>45</v>
      </c>
      <c r="C10" s="1" t="s">
        <v>54</v>
      </c>
      <c r="D10" s="1">
        <v>100</v>
      </c>
      <c r="E10" s="13">
        <v>65</v>
      </c>
      <c r="F10" s="13">
        <v>0</v>
      </c>
    </row>
    <row r="11" spans="1:12" x14ac:dyDescent="0.45">
      <c r="A11" s="1" t="s">
        <v>43</v>
      </c>
      <c r="B11" s="1" t="s">
        <v>46</v>
      </c>
      <c r="C11" s="1" t="s">
        <v>55</v>
      </c>
      <c r="D11" s="1">
        <v>88</v>
      </c>
      <c r="E11" s="13">
        <v>0</v>
      </c>
      <c r="F11" s="13">
        <v>0</v>
      </c>
    </row>
  </sheetData>
  <sortState xmlns:xlrd2="http://schemas.microsoft.com/office/spreadsheetml/2017/richdata2" ref="H2:I9">
    <sortCondition ref="I2:I9"/>
  </sortState>
  <phoneticPr fontId="2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CF26-A6C4-4EB7-BFC8-F97A61EB5BE3}">
  <dimension ref="A1:L11"/>
  <sheetViews>
    <sheetView workbookViewId="0">
      <selection activeCell="G18" sqref="G18:H18"/>
    </sheetView>
  </sheetViews>
  <sheetFormatPr defaultRowHeight="18" x14ac:dyDescent="0.45"/>
  <cols>
    <col min="3" max="3" width="13.796875" customWidth="1"/>
  </cols>
  <sheetData>
    <row r="1" spans="1:12" x14ac:dyDescent="0.45">
      <c r="A1" s="1" t="s">
        <v>34</v>
      </c>
      <c r="B1" s="1" t="s">
        <v>35</v>
      </c>
      <c r="C1" s="1" t="s">
        <v>36</v>
      </c>
      <c r="D1" s="1" t="s">
        <v>56</v>
      </c>
      <c r="E1" s="1" t="s">
        <v>57</v>
      </c>
      <c r="F1" s="1" t="s">
        <v>58</v>
      </c>
      <c r="H1" s="1" t="s">
        <v>34</v>
      </c>
      <c r="I1" s="1"/>
      <c r="J1" s="1" t="s">
        <v>56</v>
      </c>
      <c r="K1" s="1" t="s">
        <v>57</v>
      </c>
      <c r="L1" s="1" t="s">
        <v>58</v>
      </c>
    </row>
    <row r="2" spans="1:12" x14ac:dyDescent="0.45">
      <c r="A2" s="1" t="s">
        <v>40</v>
      </c>
      <c r="B2" s="1" t="s">
        <v>44</v>
      </c>
      <c r="C2" s="1" t="s">
        <v>47</v>
      </c>
      <c r="D2" s="1">
        <v>60</v>
      </c>
      <c r="E2" s="1">
        <v>70</v>
      </c>
      <c r="F2" s="1">
        <v>60</v>
      </c>
      <c r="H2" s="14" t="s">
        <v>40</v>
      </c>
      <c r="I2" s="15" t="s">
        <v>38</v>
      </c>
      <c r="J2" s="14">
        <f>COUNTIFS($A$2:$A$11,$H2,D$2:D$11,"&gt;0")</f>
        <v>2</v>
      </c>
      <c r="K2" s="14">
        <f t="shared" ref="K2" si="0">COUNTIFS($A$2:$A$11,$H2,E$2:E$11,"&gt;0")</f>
        <v>2</v>
      </c>
      <c r="L2" s="14">
        <f t="shared" ref="L2" si="1">COUNTIFS($A$2:$A$11,$H2,F$2:F$11,"&gt;0")</f>
        <v>2</v>
      </c>
    </row>
    <row r="3" spans="1:12" x14ac:dyDescent="0.45">
      <c r="A3" s="1" t="s">
        <v>40</v>
      </c>
      <c r="B3" s="1" t="s">
        <v>45</v>
      </c>
      <c r="C3" s="1" t="s">
        <v>48</v>
      </c>
      <c r="D3" s="1">
        <v>35</v>
      </c>
      <c r="E3" s="1">
        <v>35</v>
      </c>
      <c r="F3" s="1">
        <v>47</v>
      </c>
      <c r="H3" s="16" t="s">
        <v>40</v>
      </c>
      <c r="I3" s="17" t="s">
        <v>59</v>
      </c>
      <c r="J3" s="16">
        <f>SUMIF($A$2:$A$11,$H3,D$2:D$11)</f>
        <v>95</v>
      </c>
      <c r="K3" s="16">
        <f t="shared" ref="K3" si="2">SUMIF($A$2:$A$11,$H3,E$2:E$11)</f>
        <v>105</v>
      </c>
      <c r="L3" s="16">
        <f t="shared" ref="L3" si="3">SUMIF($A$2:$A$11,$H3,F$2:F$11)</f>
        <v>107</v>
      </c>
    </row>
    <row r="4" spans="1:12" x14ac:dyDescent="0.45">
      <c r="A4" s="1" t="s">
        <v>41</v>
      </c>
      <c r="B4" s="1" t="s">
        <v>46</v>
      </c>
      <c r="C4" s="1" t="s">
        <v>49</v>
      </c>
      <c r="D4" s="1">
        <v>200</v>
      </c>
      <c r="E4" s="1">
        <v>30</v>
      </c>
      <c r="F4" s="1">
        <v>0</v>
      </c>
      <c r="H4" s="14" t="s">
        <v>41</v>
      </c>
      <c r="I4" s="15" t="s">
        <v>38</v>
      </c>
      <c r="J4" s="14">
        <f t="shared" ref="J4" si="4">COUNTIFS($A$2:$A$11,$H4,D$2:D$11,"&gt;0")</f>
        <v>3</v>
      </c>
      <c r="K4" s="14">
        <f t="shared" ref="K4" si="5">COUNTIFS($A$2:$A$11,$H4,E$2:E$11,"&gt;0")</f>
        <v>3</v>
      </c>
      <c r="L4" s="14">
        <f t="shared" ref="L4" si="6">COUNTIFS($A$2:$A$11,$H4,F$2:F$11,"&gt;0")</f>
        <v>2</v>
      </c>
    </row>
    <row r="5" spans="1:12" x14ac:dyDescent="0.45">
      <c r="A5" s="1" t="s">
        <v>41</v>
      </c>
      <c r="B5" s="1" t="s">
        <v>45</v>
      </c>
      <c r="C5" s="1" t="s">
        <v>50</v>
      </c>
      <c r="D5" s="1">
        <v>50</v>
      </c>
      <c r="E5" s="13">
        <v>30</v>
      </c>
      <c r="F5" s="13">
        <v>35</v>
      </c>
      <c r="H5" s="16" t="s">
        <v>41</v>
      </c>
      <c r="I5" s="17" t="s">
        <v>59</v>
      </c>
      <c r="J5" s="16">
        <f t="shared" ref="J5" si="7">SUMIF($A$2:$A$11,$H5,D$2:D$11)</f>
        <v>320</v>
      </c>
      <c r="K5" s="16">
        <f t="shared" ref="K5" si="8">SUMIF($A$2:$A$11,$H5,E$2:E$11)</f>
        <v>125</v>
      </c>
      <c r="L5" s="16">
        <f t="shared" ref="L5" si="9">SUMIF($A$2:$A$11,$H5,F$2:F$11)</f>
        <v>124</v>
      </c>
    </row>
    <row r="6" spans="1:12" x14ac:dyDescent="0.45">
      <c r="A6" s="1" t="s">
        <v>41</v>
      </c>
      <c r="B6" s="1" t="s">
        <v>44</v>
      </c>
      <c r="C6" s="1" t="s">
        <v>47</v>
      </c>
      <c r="D6" s="1">
        <v>70</v>
      </c>
      <c r="E6" s="13">
        <v>65</v>
      </c>
      <c r="F6" s="13">
        <v>89</v>
      </c>
      <c r="H6" s="14" t="s">
        <v>43</v>
      </c>
      <c r="I6" s="15" t="s">
        <v>38</v>
      </c>
      <c r="J6" s="14">
        <f t="shared" ref="J6" si="10">COUNTIFS($A$2:$A$11,$H6,D$2:D$11,"&gt;0")</f>
        <v>4</v>
      </c>
      <c r="K6" s="14">
        <f t="shared" ref="K6" si="11">COUNTIFS($A$2:$A$11,$H6,E$2:E$11,"&gt;0")</f>
        <v>3</v>
      </c>
      <c r="L6" s="14">
        <f t="shared" ref="L6" si="12">COUNTIFS($A$2:$A$11,$H6,F$2:F$11,"&gt;0")</f>
        <v>2</v>
      </c>
    </row>
    <row r="7" spans="1:12" x14ac:dyDescent="0.45">
      <c r="A7" s="1" t="s">
        <v>42</v>
      </c>
      <c r="B7" s="1" t="s">
        <v>46</v>
      </c>
      <c r="C7" s="1" t="s">
        <v>51</v>
      </c>
      <c r="D7" s="1">
        <v>28</v>
      </c>
      <c r="E7" s="13">
        <v>3</v>
      </c>
      <c r="F7" s="13">
        <v>23</v>
      </c>
      <c r="H7" s="16" t="s">
        <v>43</v>
      </c>
      <c r="I7" s="17" t="s">
        <v>59</v>
      </c>
      <c r="J7" s="16">
        <f t="shared" ref="J7" si="13">SUMIF($A$2:$A$11,$H7,D$2:D$11)</f>
        <v>458</v>
      </c>
      <c r="K7" s="16">
        <f t="shared" ref="K7" si="14">SUMIF($A$2:$A$11,$H7,E$2:E$11)</f>
        <v>375</v>
      </c>
      <c r="L7" s="16">
        <f t="shared" ref="L7" si="15">SUMIF($A$2:$A$11,$H7,F$2:F$11)</f>
        <v>254</v>
      </c>
    </row>
    <row r="8" spans="1:12" x14ac:dyDescent="0.45">
      <c r="A8" s="1" t="s">
        <v>43</v>
      </c>
      <c r="B8" s="1" t="s">
        <v>45</v>
      </c>
      <c r="C8" s="1" t="s">
        <v>52</v>
      </c>
      <c r="D8" s="1">
        <v>150</v>
      </c>
      <c r="E8" s="13">
        <v>180</v>
      </c>
      <c r="F8" s="13">
        <v>110</v>
      </c>
      <c r="H8" s="14" t="s">
        <v>42</v>
      </c>
      <c r="I8" s="15" t="s">
        <v>38</v>
      </c>
      <c r="J8" s="14">
        <f t="shared" ref="J8" si="16">COUNTIFS($A$2:$A$11,$H8,D$2:D$11,"&gt;0")</f>
        <v>1</v>
      </c>
      <c r="K8" s="14">
        <f t="shared" ref="K8" si="17">COUNTIFS($A$2:$A$11,$H8,E$2:E$11,"&gt;0")</f>
        <v>1</v>
      </c>
      <c r="L8" s="14">
        <f t="shared" ref="L8" si="18">COUNTIFS($A$2:$A$11,$H8,F$2:F$11,"&gt;0")</f>
        <v>1</v>
      </c>
    </row>
    <row r="9" spans="1:12" x14ac:dyDescent="0.45">
      <c r="A9" s="1" t="s">
        <v>43</v>
      </c>
      <c r="B9" s="1" t="s">
        <v>45</v>
      </c>
      <c r="C9" s="1" t="s">
        <v>53</v>
      </c>
      <c r="D9" s="1">
        <v>120</v>
      </c>
      <c r="E9" s="13">
        <v>130</v>
      </c>
      <c r="F9" s="13">
        <v>144</v>
      </c>
      <c r="H9" s="16" t="s">
        <v>42</v>
      </c>
      <c r="I9" s="17" t="s">
        <v>59</v>
      </c>
      <c r="J9" s="16">
        <f t="shared" ref="J9:L9" si="19">SUMIF($A$2:$A$11,$H9,D$2:D$11)</f>
        <v>28</v>
      </c>
      <c r="K9" s="16">
        <f t="shared" si="19"/>
        <v>3</v>
      </c>
      <c r="L9" s="16">
        <f t="shared" si="19"/>
        <v>23</v>
      </c>
    </row>
    <row r="10" spans="1:12" x14ac:dyDescent="0.45">
      <c r="A10" s="1" t="s">
        <v>43</v>
      </c>
      <c r="B10" s="1" t="s">
        <v>45</v>
      </c>
      <c r="C10" s="1" t="s">
        <v>54</v>
      </c>
      <c r="D10" s="1">
        <v>100</v>
      </c>
      <c r="E10" s="13">
        <v>65</v>
      </c>
      <c r="F10" s="13">
        <v>0</v>
      </c>
    </row>
    <row r="11" spans="1:12" x14ac:dyDescent="0.45">
      <c r="A11" s="1" t="s">
        <v>43</v>
      </c>
      <c r="B11" s="1" t="s">
        <v>46</v>
      </c>
      <c r="C11" s="1" t="s">
        <v>55</v>
      </c>
      <c r="D11" s="1">
        <v>88</v>
      </c>
      <c r="E11" s="13">
        <v>0</v>
      </c>
      <c r="F11" s="13">
        <v>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33292-078A-4D73-ABFF-43027C7CC925}">
  <dimension ref="A1:B12"/>
  <sheetViews>
    <sheetView workbookViewId="0">
      <selection activeCell="A15" sqref="A15"/>
    </sheetView>
  </sheetViews>
  <sheetFormatPr defaultRowHeight="18" x14ac:dyDescent="0.45"/>
  <cols>
    <col min="1" max="1" width="13.296875" style="5" customWidth="1"/>
    <col min="2" max="2" width="11.8984375" customWidth="1"/>
  </cols>
  <sheetData>
    <row r="1" spans="1:2" x14ac:dyDescent="0.45">
      <c r="A1" s="4" t="s">
        <v>9</v>
      </c>
      <c r="B1" s="1" t="s">
        <v>10</v>
      </c>
    </row>
    <row r="2" spans="1:2" x14ac:dyDescent="0.45">
      <c r="A2" s="4">
        <v>1</v>
      </c>
      <c r="B2" s="1">
        <v>110.6</v>
      </c>
    </row>
    <row r="3" spans="1:2" x14ac:dyDescent="0.45">
      <c r="A3" s="4">
        <v>2</v>
      </c>
      <c r="B3" s="1">
        <v>120.3</v>
      </c>
    </row>
    <row r="4" spans="1:2" x14ac:dyDescent="0.45">
      <c r="A4" s="4">
        <v>3</v>
      </c>
      <c r="B4" s="1">
        <v>125.8</v>
      </c>
    </row>
    <row r="5" spans="1:2" x14ac:dyDescent="0.45">
      <c r="A5" s="4">
        <v>4</v>
      </c>
      <c r="B5" s="1">
        <v>123.4</v>
      </c>
    </row>
    <row r="6" spans="1:2" x14ac:dyDescent="0.45">
      <c r="A6" s="4">
        <v>5</v>
      </c>
      <c r="B6" s="1">
        <v>130.19999999999999</v>
      </c>
    </row>
    <row r="7" spans="1:2" x14ac:dyDescent="0.45">
      <c r="A7" s="4">
        <v>6</v>
      </c>
      <c r="B7" s="1">
        <v>135.6</v>
      </c>
    </row>
    <row r="8" spans="1:2" x14ac:dyDescent="0.45">
      <c r="A8" s="4">
        <v>7</v>
      </c>
      <c r="B8" s="1">
        <v>149.5</v>
      </c>
    </row>
    <row r="9" spans="1:2" x14ac:dyDescent="0.45">
      <c r="A9" s="4">
        <v>8</v>
      </c>
      <c r="B9" s="1">
        <v>139.6</v>
      </c>
    </row>
    <row r="10" spans="1:2" x14ac:dyDescent="0.45">
      <c r="A10" s="4">
        <v>9</v>
      </c>
      <c r="B10" s="1">
        <v>133.80000000000001</v>
      </c>
    </row>
    <row r="11" spans="1:2" x14ac:dyDescent="0.45">
      <c r="A11" s="4" t="s">
        <v>5</v>
      </c>
      <c r="B11" s="1">
        <f>AVERAGE(B2:B10)</f>
        <v>129.86666666666667</v>
      </c>
    </row>
    <row r="12" spans="1:2" x14ac:dyDescent="0.45">
      <c r="A12" s="4" t="s">
        <v>11</v>
      </c>
      <c r="B12" s="1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06D03-077F-40FB-A563-CB605FA457CA}">
  <dimension ref="A1:B12"/>
  <sheetViews>
    <sheetView workbookViewId="0">
      <selection activeCell="B14" sqref="B14"/>
    </sheetView>
  </sheetViews>
  <sheetFormatPr defaultRowHeight="18" x14ac:dyDescent="0.45"/>
  <cols>
    <col min="1" max="1" width="13.296875" style="5" customWidth="1"/>
    <col min="2" max="2" width="11.8984375" customWidth="1"/>
  </cols>
  <sheetData>
    <row r="1" spans="1:2" x14ac:dyDescent="0.45">
      <c r="A1" s="4" t="s">
        <v>9</v>
      </c>
      <c r="B1" s="1" t="s">
        <v>10</v>
      </c>
    </row>
    <row r="2" spans="1:2" x14ac:dyDescent="0.45">
      <c r="A2" s="4">
        <v>1</v>
      </c>
      <c r="B2" s="1">
        <v>110.6</v>
      </c>
    </row>
    <row r="3" spans="1:2" x14ac:dyDescent="0.45">
      <c r="A3" s="4">
        <v>2</v>
      </c>
      <c r="B3" s="1">
        <v>120.3</v>
      </c>
    </row>
    <row r="4" spans="1:2" x14ac:dyDescent="0.45">
      <c r="A4" s="4">
        <v>3</v>
      </c>
      <c r="B4" s="1">
        <v>125.8</v>
      </c>
    </row>
    <row r="5" spans="1:2" x14ac:dyDescent="0.45">
      <c r="A5" s="4">
        <v>4</v>
      </c>
      <c r="B5" s="1">
        <v>123.4</v>
      </c>
    </row>
    <row r="6" spans="1:2" x14ac:dyDescent="0.45">
      <c r="A6" s="4">
        <v>5</v>
      </c>
      <c r="B6" s="1">
        <v>130.19999999999999</v>
      </c>
    </row>
    <row r="7" spans="1:2" x14ac:dyDescent="0.45">
      <c r="A7" s="4">
        <v>6</v>
      </c>
      <c r="B7" s="1">
        <v>135.6</v>
      </c>
    </row>
    <row r="8" spans="1:2" x14ac:dyDescent="0.45">
      <c r="A8" s="4">
        <v>7</v>
      </c>
      <c r="B8" s="1">
        <v>149.5</v>
      </c>
    </row>
    <row r="9" spans="1:2" x14ac:dyDescent="0.45">
      <c r="A9" s="4">
        <v>8</v>
      </c>
      <c r="B9" s="1">
        <v>139.6</v>
      </c>
    </row>
    <row r="10" spans="1:2" x14ac:dyDescent="0.45">
      <c r="A10" s="4">
        <v>9</v>
      </c>
      <c r="B10" s="1">
        <v>133.80000000000001</v>
      </c>
    </row>
    <row r="11" spans="1:2" x14ac:dyDescent="0.45">
      <c r="A11" s="4" t="s">
        <v>5</v>
      </c>
      <c r="B11" s="1">
        <f>AVERAGE(B2:B10)</f>
        <v>129.86666666666667</v>
      </c>
    </row>
    <row r="12" spans="1:2" x14ac:dyDescent="0.45">
      <c r="A12" s="4" t="s">
        <v>11</v>
      </c>
      <c r="B12" s="1">
        <f>ROUND(B11,1)</f>
        <v>129.9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7947B-3B3E-4761-969A-D3B658FDFDCD}">
  <dimension ref="A1:E7"/>
  <sheetViews>
    <sheetView workbookViewId="0">
      <selection activeCell="F16" sqref="F16"/>
    </sheetView>
  </sheetViews>
  <sheetFormatPr defaultRowHeight="18" x14ac:dyDescent="0.45"/>
  <cols>
    <col min="1" max="1" width="4.19921875" style="5" customWidth="1"/>
    <col min="2" max="2" width="8.796875" style="5"/>
  </cols>
  <sheetData>
    <row r="1" spans="1:5" x14ac:dyDescent="0.45">
      <c r="A1" s="4" t="s">
        <v>12</v>
      </c>
      <c r="B1" s="4" t="s">
        <v>13</v>
      </c>
      <c r="C1" s="4" t="s">
        <v>14</v>
      </c>
      <c r="D1" s="4" t="s">
        <v>16</v>
      </c>
      <c r="E1" s="4" t="s">
        <v>15</v>
      </c>
    </row>
    <row r="2" spans="1:5" x14ac:dyDescent="0.45">
      <c r="A2" s="4">
        <v>1</v>
      </c>
      <c r="B2" s="4">
        <v>23</v>
      </c>
      <c r="C2" s="2">
        <v>120000</v>
      </c>
      <c r="D2" s="1"/>
      <c r="E2" s="1"/>
    </row>
    <row r="3" spans="1:5" x14ac:dyDescent="0.45">
      <c r="A3" s="4">
        <v>2</v>
      </c>
      <c r="B3" s="4">
        <v>33</v>
      </c>
      <c r="C3" s="2">
        <v>213450</v>
      </c>
      <c r="D3" s="1"/>
      <c r="E3" s="1"/>
    </row>
    <row r="4" spans="1:5" x14ac:dyDescent="0.45">
      <c r="A4" s="4">
        <v>3</v>
      </c>
      <c r="B4" s="4">
        <v>45</v>
      </c>
      <c r="C4" s="2">
        <v>250000</v>
      </c>
      <c r="D4" s="1"/>
      <c r="E4" s="1"/>
    </row>
    <row r="5" spans="1:5" x14ac:dyDescent="0.45">
      <c r="A5" s="4">
        <v>4</v>
      </c>
      <c r="B5" s="4">
        <v>63</v>
      </c>
      <c r="C5" s="2">
        <v>364578</v>
      </c>
      <c r="D5" s="1"/>
      <c r="E5" s="1"/>
    </row>
    <row r="6" spans="1:5" x14ac:dyDescent="0.45">
      <c r="A6" s="4">
        <v>5</v>
      </c>
      <c r="B6" s="4">
        <v>25</v>
      </c>
      <c r="C6" s="2">
        <v>420500</v>
      </c>
      <c r="D6" s="1"/>
      <c r="E6" s="1"/>
    </row>
    <row r="7" spans="1:5" x14ac:dyDescent="0.45">
      <c r="A7" s="4">
        <v>6</v>
      </c>
      <c r="B7" s="4">
        <v>115</v>
      </c>
      <c r="C7" s="2">
        <v>365010</v>
      </c>
      <c r="D7" s="1"/>
      <c r="E7" s="1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52845-CCCE-49DC-8CA3-8A18411F821B}">
  <dimension ref="A1:E7"/>
  <sheetViews>
    <sheetView workbookViewId="0">
      <selection activeCell="D2" sqref="D2:E7"/>
    </sheetView>
  </sheetViews>
  <sheetFormatPr defaultRowHeight="18" x14ac:dyDescent="0.45"/>
  <cols>
    <col min="1" max="1" width="4.19921875" style="5" customWidth="1"/>
    <col min="2" max="2" width="8.796875" style="5"/>
  </cols>
  <sheetData>
    <row r="1" spans="1:5" x14ac:dyDescent="0.45">
      <c r="A1" s="4" t="s">
        <v>12</v>
      </c>
      <c r="B1" s="4" t="s">
        <v>13</v>
      </c>
      <c r="C1" s="4" t="s">
        <v>14</v>
      </c>
      <c r="D1" s="4" t="s">
        <v>16</v>
      </c>
      <c r="E1" s="4" t="s">
        <v>15</v>
      </c>
    </row>
    <row r="2" spans="1:5" x14ac:dyDescent="0.45">
      <c r="A2" s="4">
        <v>1</v>
      </c>
      <c r="B2" s="4">
        <v>23</v>
      </c>
      <c r="C2" s="2">
        <v>120000</v>
      </c>
      <c r="D2" s="1">
        <f>ROUNDDOWN(B2,-1)</f>
        <v>20</v>
      </c>
      <c r="E2" s="1">
        <f>ROUND(C2/1000,0)</f>
        <v>120</v>
      </c>
    </row>
    <row r="3" spans="1:5" x14ac:dyDescent="0.45">
      <c r="A3" s="4">
        <v>2</v>
      </c>
      <c r="B3" s="4">
        <v>33</v>
      </c>
      <c r="C3" s="2">
        <v>213450</v>
      </c>
      <c r="D3" s="1">
        <f t="shared" ref="D3:D7" si="0">ROUNDDOWN(B3,-1)</f>
        <v>30</v>
      </c>
      <c r="E3" s="1">
        <f t="shared" ref="E3:E7" si="1">ROUND(C3/1000,0)</f>
        <v>213</v>
      </c>
    </row>
    <row r="4" spans="1:5" x14ac:dyDescent="0.45">
      <c r="A4" s="4">
        <v>3</v>
      </c>
      <c r="B4" s="4">
        <v>45</v>
      </c>
      <c r="C4" s="2">
        <v>250000</v>
      </c>
      <c r="D4" s="1">
        <f t="shared" si="0"/>
        <v>40</v>
      </c>
      <c r="E4" s="1">
        <f t="shared" si="1"/>
        <v>250</v>
      </c>
    </row>
    <row r="5" spans="1:5" x14ac:dyDescent="0.45">
      <c r="A5" s="4">
        <v>4</v>
      </c>
      <c r="B5" s="4">
        <v>63</v>
      </c>
      <c r="C5" s="2">
        <v>364578</v>
      </c>
      <c r="D5" s="1">
        <f t="shared" si="0"/>
        <v>60</v>
      </c>
      <c r="E5" s="1">
        <f t="shared" si="1"/>
        <v>365</v>
      </c>
    </row>
    <row r="6" spans="1:5" x14ac:dyDescent="0.45">
      <c r="A6" s="4">
        <v>5</v>
      </c>
      <c r="B6" s="4">
        <v>25</v>
      </c>
      <c r="C6" s="2">
        <v>420500</v>
      </c>
      <c r="D6" s="1">
        <f t="shared" si="0"/>
        <v>20</v>
      </c>
      <c r="E6" s="1">
        <f t="shared" si="1"/>
        <v>421</v>
      </c>
    </row>
    <row r="7" spans="1:5" x14ac:dyDescent="0.45">
      <c r="A7" s="4">
        <v>6</v>
      </c>
      <c r="B7" s="4">
        <v>115</v>
      </c>
      <c r="C7" s="2">
        <v>365010</v>
      </c>
      <c r="D7" s="1">
        <f t="shared" si="0"/>
        <v>110</v>
      </c>
      <c r="E7" s="1">
        <f t="shared" si="1"/>
        <v>365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F01C9-8478-4CAC-88AA-7521B4BC9464}">
  <dimension ref="A1:C5"/>
  <sheetViews>
    <sheetView workbookViewId="0">
      <selection activeCell="E9" sqref="E9"/>
    </sheetView>
  </sheetViews>
  <sheetFormatPr defaultRowHeight="18" x14ac:dyDescent="0.45"/>
  <cols>
    <col min="1" max="1" width="14.19921875" style="5" customWidth="1"/>
    <col min="2" max="2" width="8.796875" style="5"/>
    <col min="3" max="3" width="9.296875" style="5" bestFit="1" customWidth="1"/>
  </cols>
  <sheetData>
    <row r="1" spans="1:3" x14ac:dyDescent="0.45">
      <c r="A1" s="4" t="s">
        <v>17</v>
      </c>
      <c r="B1" s="4" t="s">
        <v>22</v>
      </c>
      <c r="C1" s="4" t="s">
        <v>23</v>
      </c>
    </row>
    <row r="2" spans="1:3" x14ac:dyDescent="0.45">
      <c r="A2" s="4" t="s">
        <v>18</v>
      </c>
      <c r="B2" s="4">
        <v>15</v>
      </c>
      <c r="C2" s="6">
        <f>B2/$B$5</f>
        <v>0.234375</v>
      </c>
    </row>
    <row r="3" spans="1:3" x14ac:dyDescent="0.45">
      <c r="A3" s="4" t="s">
        <v>19</v>
      </c>
      <c r="B3" s="4">
        <v>28</v>
      </c>
      <c r="C3" s="6">
        <f t="shared" ref="C3:C5" si="0">B3/$B$5</f>
        <v>0.4375</v>
      </c>
    </row>
    <row r="4" spans="1:3" x14ac:dyDescent="0.45">
      <c r="A4" s="4" t="s">
        <v>20</v>
      </c>
      <c r="B4" s="4">
        <v>21</v>
      </c>
      <c r="C4" s="6">
        <f t="shared" si="0"/>
        <v>0.328125</v>
      </c>
    </row>
    <row r="5" spans="1:3" x14ac:dyDescent="0.45">
      <c r="A5" s="4" t="s">
        <v>21</v>
      </c>
      <c r="B5" s="4">
        <f>SUM(B2:B4)</f>
        <v>64</v>
      </c>
      <c r="C5" s="6">
        <f t="shared" si="0"/>
        <v>1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186B-14C0-4BD4-AE10-1BDAB14F97E9}">
  <dimension ref="A1:C5"/>
  <sheetViews>
    <sheetView workbookViewId="0">
      <selection activeCell="D11" sqref="D11"/>
    </sheetView>
  </sheetViews>
  <sheetFormatPr defaultRowHeight="18" x14ac:dyDescent="0.45"/>
  <cols>
    <col min="1" max="1" width="14.19921875" style="5" customWidth="1"/>
    <col min="2" max="2" width="8.796875" style="5"/>
    <col min="3" max="3" width="9.296875" style="5" bestFit="1" customWidth="1"/>
  </cols>
  <sheetData>
    <row r="1" spans="1:3" x14ac:dyDescent="0.45">
      <c r="A1" s="4" t="s">
        <v>17</v>
      </c>
      <c r="B1" s="4" t="s">
        <v>22</v>
      </c>
      <c r="C1" s="4" t="s">
        <v>23</v>
      </c>
    </row>
    <row r="2" spans="1:3" x14ac:dyDescent="0.45">
      <c r="A2" s="4" t="s">
        <v>18</v>
      </c>
      <c r="B2" s="4">
        <v>15</v>
      </c>
      <c r="C2" s="7">
        <f>ROUND(B2/$B$5,3)</f>
        <v>0.23400000000000001</v>
      </c>
    </row>
    <row r="3" spans="1:3" x14ac:dyDescent="0.45">
      <c r="A3" s="4" t="s">
        <v>19</v>
      </c>
      <c r="B3" s="4">
        <v>28</v>
      </c>
      <c r="C3" s="7">
        <f t="shared" ref="C3:C5" si="0">ROUND(B3/$B$5,3)</f>
        <v>0.438</v>
      </c>
    </row>
    <row r="4" spans="1:3" x14ac:dyDescent="0.45">
      <c r="A4" s="4" t="s">
        <v>20</v>
      </c>
      <c r="B4" s="4">
        <v>21</v>
      </c>
      <c r="C4" s="7">
        <f t="shared" si="0"/>
        <v>0.32800000000000001</v>
      </c>
    </row>
    <row r="5" spans="1:3" x14ac:dyDescent="0.45">
      <c r="A5" s="4" t="s">
        <v>21</v>
      </c>
      <c r="B5" s="4">
        <f>SUM(B2:B4)</f>
        <v>64</v>
      </c>
      <c r="C5" s="7">
        <f t="shared" si="0"/>
        <v>1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1452D-BD67-4A92-AEEF-6786043099ED}">
  <dimension ref="A1:B4"/>
  <sheetViews>
    <sheetView workbookViewId="0">
      <selection activeCell="C3" sqref="C3"/>
    </sheetView>
  </sheetViews>
  <sheetFormatPr defaultRowHeight="18" x14ac:dyDescent="0.45"/>
  <cols>
    <col min="1" max="1" width="19.8984375" customWidth="1"/>
    <col min="2" max="2" width="12.09765625" customWidth="1"/>
  </cols>
  <sheetData>
    <row r="1" spans="1:2" x14ac:dyDescent="0.45">
      <c r="B1" t="s">
        <v>27</v>
      </c>
    </row>
    <row r="2" spans="1:2" x14ac:dyDescent="0.45">
      <c r="A2" s="1" t="s">
        <v>24</v>
      </c>
      <c r="B2" s="8">
        <v>15035</v>
      </c>
    </row>
    <row r="3" spans="1:2" x14ac:dyDescent="0.45">
      <c r="A3" s="1" t="s">
        <v>25</v>
      </c>
      <c r="B3" s="1">
        <f>B2*0.1</f>
        <v>1503.5</v>
      </c>
    </row>
    <row r="4" spans="1:2" x14ac:dyDescent="0.45">
      <c r="A4" s="1" t="s">
        <v>26</v>
      </c>
      <c r="B4" s="8">
        <f>SUM(B2:B3)</f>
        <v>16538.5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練習1</vt:lpstr>
      <vt:lpstr>練習1答え</vt:lpstr>
      <vt:lpstr>練習2①</vt:lpstr>
      <vt:lpstr>練習2①答え</vt:lpstr>
      <vt:lpstr>練習2②</vt:lpstr>
      <vt:lpstr>練習2②答え</vt:lpstr>
      <vt:lpstr>練習2③</vt:lpstr>
      <vt:lpstr>練習2③答え</vt:lpstr>
      <vt:lpstr>練習2④</vt:lpstr>
      <vt:lpstr>練習2④答え</vt:lpstr>
      <vt:lpstr>練習2⑤</vt:lpstr>
      <vt:lpstr>練習2⑤答え</vt:lpstr>
      <vt:lpstr>練習3①</vt:lpstr>
      <vt:lpstr>練習3①答え</vt:lpstr>
      <vt:lpstr>練習3②</vt:lpstr>
      <vt:lpstr>練習3②答え</vt:lpstr>
      <vt:lpstr>練習4①</vt:lpstr>
      <vt:lpstr>練習4①答え</vt:lpstr>
      <vt:lpstr>練習4②</vt:lpstr>
      <vt:lpstr>練習4②答え</vt:lpstr>
      <vt:lpstr>練習4③</vt:lpstr>
      <vt:lpstr>練習4③答え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81907</dc:creator>
  <cp:lastModifiedBy>mtn0903kzs0430@gmail.com</cp:lastModifiedBy>
  <dcterms:created xsi:type="dcterms:W3CDTF">2022-08-14T07:08:25Z</dcterms:created>
  <dcterms:modified xsi:type="dcterms:W3CDTF">2022-08-14T08:28:11Z</dcterms:modified>
</cp:coreProperties>
</file>